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5050\Desktop\Desktop\DG PERSONALE SCOLASTICO\DGPER-UFFICIO III\Richiesta immissioni in ruolo\IRC\Versari\DM IRC\"/>
    </mc:Choice>
  </mc:AlternateContent>
  <xr:revisionPtr revIDLastSave="0" documentId="13_ncr:1_{D4E55583-88FB-4066-B0E1-78143E31BA9D}" xr6:coauthVersionLast="46" xr6:coauthVersionMax="46" xr10:uidLastSave="{00000000-0000-0000-0000-000000000000}"/>
  <bookViews>
    <workbookView xWindow="-120" yWindow="-120" windowWidth="20730" windowHeight="11160" xr2:uid="{A38E3769-CA23-44F5-B34F-2B69E63D1EBC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7" i="1" l="1"/>
  <c r="U27" i="1"/>
  <c r="R27" i="1"/>
  <c r="Q27" i="1"/>
  <c r="O27" i="1"/>
  <c r="N27" i="1"/>
  <c r="K27" i="1"/>
  <c r="I27" i="1"/>
  <c r="H27" i="1"/>
  <c r="F27" i="1"/>
  <c r="E27" i="1"/>
  <c r="C27" i="1"/>
  <c r="B27" i="1"/>
  <c r="Z26" i="1"/>
  <c r="T26" i="1"/>
  <c r="S26" i="1"/>
  <c r="V26" i="1" s="1"/>
  <c r="P26" i="1"/>
  <c r="G26" i="1"/>
  <c r="J26" i="1" s="1"/>
  <c r="D26" i="1"/>
  <c r="Z25" i="1"/>
  <c r="T25" i="1"/>
  <c r="S25" i="1"/>
  <c r="V25" i="1" s="1"/>
  <c r="P25" i="1"/>
  <c r="M25" i="1"/>
  <c r="L25" i="1"/>
  <c r="J25" i="1"/>
  <c r="G25" i="1"/>
  <c r="D25" i="1"/>
  <c r="Z24" i="1"/>
  <c r="T24" i="1"/>
  <c r="S24" i="1"/>
  <c r="P24" i="1"/>
  <c r="L24" i="1"/>
  <c r="J24" i="1"/>
  <c r="G24" i="1"/>
  <c r="M24" i="1" s="1"/>
  <c r="D24" i="1"/>
  <c r="Z23" i="1"/>
  <c r="T23" i="1"/>
  <c r="S23" i="1"/>
  <c r="P23" i="1"/>
  <c r="G23" i="1"/>
  <c r="J23" i="1" s="1"/>
  <c r="D23" i="1"/>
  <c r="Z22" i="1"/>
  <c r="T22" i="1"/>
  <c r="S22" i="1"/>
  <c r="V22" i="1" s="1"/>
  <c r="P22" i="1"/>
  <c r="G22" i="1"/>
  <c r="J22" i="1" s="1"/>
  <c r="D22" i="1"/>
  <c r="Z21" i="1"/>
  <c r="T21" i="1"/>
  <c r="S21" i="1"/>
  <c r="V21" i="1" s="1"/>
  <c r="Y21" i="1" s="1"/>
  <c r="P21" i="1"/>
  <c r="G21" i="1"/>
  <c r="J21" i="1" s="1"/>
  <c r="D21" i="1"/>
  <c r="Z20" i="1"/>
  <c r="T20" i="1"/>
  <c r="S20" i="1"/>
  <c r="P20" i="1"/>
  <c r="G20" i="1"/>
  <c r="D20" i="1"/>
  <c r="Z19" i="1"/>
  <c r="T19" i="1"/>
  <c r="S19" i="1"/>
  <c r="P19" i="1"/>
  <c r="G19" i="1"/>
  <c r="J19" i="1" s="1"/>
  <c r="D19" i="1"/>
  <c r="Z18" i="1"/>
  <c r="T18" i="1"/>
  <c r="S18" i="1"/>
  <c r="V18" i="1" s="1"/>
  <c r="P18" i="1"/>
  <c r="G18" i="1"/>
  <c r="D18" i="1"/>
  <c r="Z17" i="1"/>
  <c r="T17" i="1"/>
  <c r="S17" i="1"/>
  <c r="V17" i="1" s="1"/>
  <c r="Y17" i="1" s="1"/>
  <c r="P17" i="1"/>
  <c r="G17" i="1"/>
  <c r="D17" i="1"/>
  <c r="Z16" i="1"/>
  <c r="T16" i="1"/>
  <c r="S16" i="1"/>
  <c r="P16" i="1"/>
  <c r="G16" i="1"/>
  <c r="D16" i="1"/>
  <c r="Z15" i="1"/>
  <c r="T15" i="1"/>
  <c r="S15" i="1"/>
  <c r="P15" i="1"/>
  <c r="G15" i="1"/>
  <c r="J15" i="1" s="1"/>
  <c r="D15" i="1"/>
  <c r="Z14" i="1"/>
  <c r="T14" i="1"/>
  <c r="S14" i="1"/>
  <c r="V14" i="1" s="1"/>
  <c r="P14" i="1"/>
  <c r="G14" i="1"/>
  <c r="D14" i="1"/>
  <c r="Z13" i="1"/>
  <c r="T13" i="1"/>
  <c r="S13" i="1"/>
  <c r="V13" i="1" s="1"/>
  <c r="Y13" i="1" s="1"/>
  <c r="P13" i="1"/>
  <c r="G13" i="1"/>
  <c r="D13" i="1"/>
  <c r="Z12" i="1"/>
  <c r="T12" i="1"/>
  <c r="V12" i="1" s="1"/>
  <c r="S12" i="1"/>
  <c r="P12" i="1"/>
  <c r="G12" i="1"/>
  <c r="D12" i="1"/>
  <c r="Z11" i="1"/>
  <c r="T11" i="1"/>
  <c r="V11" i="1" s="1"/>
  <c r="S11" i="1"/>
  <c r="P11" i="1"/>
  <c r="G11" i="1"/>
  <c r="J11" i="1" s="1"/>
  <c r="D11" i="1"/>
  <c r="Z10" i="1"/>
  <c r="T10" i="1"/>
  <c r="S10" i="1"/>
  <c r="V10" i="1" s="1"/>
  <c r="P10" i="1"/>
  <c r="G10" i="1"/>
  <c r="D10" i="1"/>
  <c r="Z9" i="1"/>
  <c r="Z27" i="1" s="1"/>
  <c r="T9" i="1"/>
  <c r="T27" i="1" s="1"/>
  <c r="S9" i="1"/>
  <c r="V9" i="1" s="1"/>
  <c r="P9" i="1"/>
  <c r="P27" i="1" s="1"/>
  <c r="G9" i="1"/>
  <c r="D9" i="1"/>
  <c r="D27" i="1" s="1"/>
  <c r="Y11" i="1" l="1"/>
  <c r="Y19" i="1"/>
  <c r="AA22" i="1"/>
  <c r="AB22" i="1" s="1"/>
  <c r="M22" i="1"/>
  <c r="L22" i="1"/>
  <c r="X26" i="1"/>
  <c r="AA25" i="1"/>
  <c r="AB25" i="1" s="1"/>
  <c r="Y25" i="1"/>
  <c r="X25" i="1"/>
  <c r="X10" i="1"/>
  <c r="X14" i="1"/>
  <c r="X18" i="1"/>
  <c r="X22" i="1"/>
  <c r="Y12" i="1"/>
  <c r="X12" i="1"/>
  <c r="Y9" i="1"/>
  <c r="X24" i="1"/>
  <c r="M9" i="1"/>
  <c r="AA21" i="1"/>
  <c r="AB21" i="1" s="1"/>
  <c r="M21" i="1"/>
  <c r="L21" i="1"/>
  <c r="X13" i="1"/>
  <c r="X17" i="1"/>
  <c r="X21" i="1"/>
  <c r="AA26" i="1"/>
  <c r="AB26" i="1" s="1"/>
  <c r="M26" i="1"/>
  <c r="L26" i="1"/>
  <c r="AA11" i="1"/>
  <c r="AB11" i="1" s="1"/>
  <c r="L11" i="1"/>
  <c r="AA15" i="1"/>
  <c r="AB15" i="1" s="1"/>
  <c r="L15" i="1"/>
  <c r="L19" i="1"/>
  <c r="L23" i="1"/>
  <c r="X11" i="1"/>
  <c r="J10" i="1"/>
  <c r="Y10" i="1"/>
  <c r="M11" i="1"/>
  <c r="J14" i="1"/>
  <c r="M14" i="1" s="1"/>
  <c r="Y14" i="1"/>
  <c r="M15" i="1"/>
  <c r="J18" i="1"/>
  <c r="M18" i="1" s="1"/>
  <c r="Y18" i="1"/>
  <c r="M19" i="1"/>
  <c r="Y22" i="1"/>
  <c r="M23" i="1"/>
  <c r="Y26" i="1"/>
  <c r="X9" i="1"/>
  <c r="G27" i="1"/>
  <c r="J9" i="1"/>
  <c r="J13" i="1"/>
  <c r="V16" i="1"/>
  <c r="Y16" i="1" s="1"/>
  <c r="J17" i="1"/>
  <c r="V20" i="1"/>
  <c r="Y20" i="1" s="1"/>
  <c r="V24" i="1"/>
  <c r="Y24" i="1" s="1"/>
  <c r="J12" i="1"/>
  <c r="M12" i="1" s="1"/>
  <c r="V15" i="1"/>
  <c r="V27" i="1" s="1"/>
  <c r="J16" i="1"/>
  <c r="M16" i="1" s="1"/>
  <c r="V19" i="1"/>
  <c r="X19" i="1" s="1"/>
  <c r="J20" i="1"/>
  <c r="V23" i="1"/>
  <c r="X23" i="1" s="1"/>
  <c r="S27" i="1"/>
  <c r="X15" i="1" l="1"/>
  <c r="AA17" i="1"/>
  <c r="AB17" i="1" s="1"/>
  <c r="L17" i="1"/>
  <c r="AA20" i="1"/>
  <c r="AB20" i="1" s="1"/>
  <c r="L20" i="1"/>
  <c r="AA13" i="1"/>
  <c r="AB13" i="1" s="1"/>
  <c r="L13" i="1"/>
  <c r="M20" i="1"/>
  <c r="X20" i="1"/>
  <c r="Y15" i="1"/>
  <c r="Y27" i="1" s="1"/>
  <c r="AA16" i="1"/>
  <c r="AB16" i="1" s="1"/>
  <c r="L16" i="1"/>
  <c r="AA18" i="1"/>
  <c r="AB18" i="1" s="1"/>
  <c r="L18" i="1"/>
  <c r="AA23" i="1"/>
  <c r="AB23" i="1" s="1"/>
  <c r="Y23" i="1"/>
  <c r="AA10" i="1"/>
  <c r="AB10" i="1" s="1"/>
  <c r="L10" i="1"/>
  <c r="J27" i="1"/>
  <c r="AA9" i="1"/>
  <c r="L9" i="1"/>
  <c r="AA12" i="1"/>
  <c r="AB12" i="1" s="1"/>
  <c r="L12" i="1"/>
  <c r="M17" i="1"/>
  <c r="M10" i="1"/>
  <c r="M27" i="1" s="1"/>
  <c r="AA14" i="1"/>
  <c r="AB14" i="1" s="1"/>
  <c r="L14" i="1"/>
  <c r="AA19" i="1"/>
  <c r="AB19" i="1" s="1"/>
  <c r="AA24" i="1"/>
  <c r="AB24" i="1" s="1"/>
  <c r="M13" i="1"/>
  <c r="X16" i="1"/>
  <c r="X27" i="1" s="1"/>
  <c r="L27" i="1" l="1"/>
  <c r="AA27" i="1"/>
  <c r="AB9" i="1"/>
  <c r="AB27" i="1" s="1"/>
</calcChain>
</file>

<file path=xl/sharedStrings.xml><?xml version="1.0" encoding="utf-8"?>
<sst xmlns="http://schemas.openxmlformats.org/spreadsheetml/2006/main" count="53" uniqueCount="45">
  <si>
    <t>ANNO SCOLASTICO 2021/22- DISPONIBILITA' &amp; CONTINGENTE -  PERSONALE IRC PER CICLO ISTRUZIONE</t>
  </si>
  <si>
    <t xml:space="preserve">Il contingente delle nomine è stato assegnato in base al minore tra disponibilità 2021 e GM comunicate residue comunicate dagli Uffici. </t>
  </si>
  <si>
    <t>I ciclo - Infanzia&amp;Primaria</t>
  </si>
  <si>
    <t>II ciclo - Secondaria di I &amp; II grado</t>
  </si>
  <si>
    <t>TOTALE COMPLESSIVO</t>
  </si>
  <si>
    <t>Regione</t>
  </si>
  <si>
    <t>Scuola dell'infanzia            Posti</t>
  </si>
  <si>
    <t>Scuola primaria Posti</t>
  </si>
  <si>
    <t>Totale Posti Infanzia &amp; Primaria</t>
  </si>
  <si>
    <t>Dotazione organica Infanzia &amp; Primaria</t>
  </si>
  <si>
    <t>Titolari al 1.9.2021 (dati al 5 Luglio 2021)</t>
  </si>
  <si>
    <t>Disponibilità rispetto alla Dotazione Organica</t>
  </si>
  <si>
    <t>GM residue comunicate</t>
  </si>
  <si>
    <t>Cessazioni
al 01.09.2021 (dati al 5 Luglio 2021)</t>
  </si>
  <si>
    <t>Contingente Nomine pari al minore tra disponibilità e GM residue comunicate</t>
  </si>
  <si>
    <t>Contingente ulteriori nomine per eventuali disponibilità sopravvenute</t>
  </si>
  <si>
    <t>Gm residue detratto Contingente Nomine</t>
  </si>
  <si>
    <t>Disponibilità finale</t>
  </si>
  <si>
    <t>Scuola secondaria di I grado                Posti</t>
  </si>
  <si>
    <t>Scuola secondaria di II grado                 Posti</t>
  </si>
  <si>
    <t>Totale Posti Secondaria I e II grado</t>
  </si>
  <si>
    <t>Dotazione organica Secondaria I e II grado</t>
  </si>
  <si>
    <t>Cessazioni
al 01.09.2021</t>
  </si>
  <si>
    <t>Ipotesi Contingente Nomine a.s. 2021.22</t>
  </si>
  <si>
    <t>Ipotesi Contingente Nomine a.s. 2021.22 compresivo delle eventuali somine per disponibilità sopravvenute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</si>
  <si>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</si>
  <si>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</si>
  <si>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</si>
  <si>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</si>
  <si>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</si>
  <si>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</si>
  <si>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</si>
  <si>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</si>
  <si>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</si>
  <si>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</si>
  <si>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</si>
  <si>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</si>
  <si>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</si>
  <si>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</si>
  <si>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</si>
  <si>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</si>
  <si>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</si>
  <si>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</si>
  <si>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complessivo</t>
  </si>
  <si>
    <t>Il Ministro dell'istruzione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</si>
</sst>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0" borderId="9" xfId="1" applyFont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4" xfId="1" applyFont="1" applyBorder="1"/>
    <xf numFmtId="3" fontId="7" fillId="0" borderId="15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3" fontId="8" fillId="0" borderId="16" xfId="1" applyNumberFormat="1" applyFont="1" applyBorder="1" applyAlignment="1">
      <alignment horizontal="right"/>
    </xf>
    <xf numFmtId="3" fontId="7" fillId="0" borderId="17" xfId="1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3" fontId="7" fillId="0" borderId="18" xfId="1" applyNumberFormat="1" applyFont="1" applyBorder="1" applyAlignment="1">
      <alignment horizontal="right"/>
    </xf>
    <xf numFmtId="3" fontId="8" fillId="0" borderId="19" xfId="1" applyNumberFormat="1" applyFont="1" applyBorder="1" applyAlignment="1">
      <alignment horizontal="right"/>
    </xf>
    <xf numFmtId="3" fontId="8" fillId="0" borderId="20" xfId="1" applyNumberFormat="1" applyFont="1" applyBorder="1" applyAlignment="1">
      <alignment horizontal="right"/>
    </xf>
    <xf numFmtId="0" fontId="6" fillId="0" borderId="0" xfId="0" applyFont="1"/>
    <xf numFmtId="0" fontId="7" fillId="0" borderId="21" xfId="1" applyFont="1" applyBorder="1"/>
    <xf numFmtId="3" fontId="7" fillId="0" borderId="22" xfId="1" applyNumberFormat="1" applyFont="1" applyBorder="1" applyAlignment="1">
      <alignment horizontal="right"/>
    </xf>
    <xf numFmtId="3" fontId="7" fillId="0" borderId="23" xfId="1" applyNumberFormat="1" applyFont="1" applyBorder="1" applyAlignment="1">
      <alignment horizontal="right"/>
    </xf>
    <xf numFmtId="3" fontId="8" fillId="0" borderId="23" xfId="1" applyNumberFormat="1" applyFont="1" applyBorder="1" applyAlignment="1">
      <alignment horizontal="right"/>
    </xf>
    <xf numFmtId="3" fontId="7" fillId="0" borderId="24" xfId="1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3" fontId="8" fillId="0" borderId="25" xfId="1" applyNumberFormat="1" applyFont="1" applyBorder="1" applyAlignment="1">
      <alignment horizontal="right"/>
    </xf>
    <xf numFmtId="0" fontId="7" fillId="0" borderId="26" xfId="1" applyFont="1" applyBorder="1"/>
    <xf numFmtId="3" fontId="7" fillId="0" borderId="27" xfId="1" applyNumberFormat="1" applyFont="1" applyBorder="1" applyAlignment="1">
      <alignment horizontal="right"/>
    </xf>
    <xf numFmtId="3" fontId="7" fillId="0" borderId="28" xfId="1" applyNumberFormat="1" applyFont="1" applyBorder="1" applyAlignment="1">
      <alignment horizontal="right"/>
    </xf>
    <xf numFmtId="3" fontId="8" fillId="0" borderId="28" xfId="1" applyNumberFormat="1" applyFont="1" applyBorder="1" applyAlignment="1">
      <alignment horizontal="right"/>
    </xf>
    <xf numFmtId="3" fontId="7" fillId="0" borderId="29" xfId="1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3" fontId="8" fillId="0" borderId="30" xfId="1" applyNumberFormat="1" applyFont="1" applyBorder="1" applyAlignment="1">
      <alignment horizontal="right"/>
    </xf>
    <xf numFmtId="164" fontId="5" fillId="0" borderId="31" xfId="2" applyNumberFormat="1" applyFont="1" applyBorder="1" applyAlignment="1">
      <alignment horizontal="left"/>
    </xf>
    <xf numFmtId="3" fontId="5" fillId="0" borderId="31" xfId="2" applyNumberFormat="1" applyFont="1" applyBorder="1" applyAlignment="1">
      <alignment horizontal="right"/>
    </xf>
    <xf numFmtId="3" fontId="8" fillId="0" borderId="31" xfId="2" applyNumberFormat="1" applyFont="1" applyBorder="1" applyAlignment="1">
      <alignment horizontal="right"/>
    </xf>
    <xf numFmtId="3" fontId="5" fillId="0" borderId="31" xfId="2" applyNumberFormat="1" applyFont="1" applyFill="1" applyBorder="1" applyAlignment="1">
      <alignment horizontal="right"/>
    </xf>
    <xf numFmtId="3" fontId="8" fillId="0" borderId="10" xfId="2" applyNumberFormat="1" applyFont="1" applyFill="1" applyBorder="1" applyAlignment="1">
      <alignment horizontal="right"/>
    </xf>
    <xf numFmtId="3" fontId="8" fillId="0" borderId="32" xfId="2" applyNumberFormat="1" applyFont="1" applyFill="1" applyBorder="1" applyAlignment="1">
      <alignment horizontal="right"/>
    </xf>
    <xf numFmtId="0" fontId="10" fillId="0" borderId="0" xfId="0" applyFont="1"/>
  </cellXfs>
  <cellStyles count="3">
    <cellStyle name="Comma 2" xfId="2" xr:uid="{9796E35F-7202-4E0F-BE17-329E1674684F}"/>
    <cellStyle name="Normale" xfId="0" builtinId="0"/>
    <cellStyle name="Normale_calcolo_organico" xfId="1" xr:uid="{BBC49623-75F6-4DE4-B60A-E21F92628A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PCONTINGENTE%20IRC%20202122_vers.27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c 20221 per Ciclo"/>
      <sheetName val="GM comunicate luglio 2021"/>
    </sheetNames>
    <sheetDataSet>
      <sheetData sheetId="0"/>
      <sheetData sheetId="1">
        <row r="1">
          <cell r="A1" t="str">
            <v>GM residue comunicate con mail del 2 luglio 2021</v>
          </cell>
        </row>
        <row r="3">
          <cell r="A3" t="str">
            <v>Regione</v>
          </cell>
          <cell r="B3" t="str">
            <v xml:space="preserve"> Scuola dell'infanzia e primaria </v>
          </cell>
          <cell r="C3" t="str">
            <v>Scuola secondaria di I e II grado</v>
          </cell>
        </row>
        <row r="4">
          <cell r="A4" t="str">
            <v>Abruzzo</v>
          </cell>
          <cell r="B4">
            <v>31</v>
          </cell>
          <cell r="C4">
            <v>16</v>
          </cell>
        </row>
        <row r="5">
          <cell r="A5" t="str">
            <v>Basilicata</v>
          </cell>
          <cell r="B5">
            <v>21</v>
          </cell>
          <cell r="C5">
            <v>37</v>
          </cell>
        </row>
        <row r="6">
          <cell r="A6" t="str">
            <v>Calabria</v>
          </cell>
          <cell r="B6">
            <v>220</v>
          </cell>
          <cell r="C6">
            <v>71</v>
          </cell>
        </row>
        <row r="7">
          <cell r="A7" t="str">
            <v>Campania</v>
          </cell>
          <cell r="B7">
            <v>603</v>
          </cell>
          <cell r="C7">
            <v>220</v>
          </cell>
        </row>
        <row r="8">
          <cell r="A8" t="str">
            <v>Emilia Romagna</v>
          </cell>
          <cell r="B8">
            <v>0</v>
          </cell>
          <cell r="C8">
            <v>0</v>
          </cell>
        </row>
        <row r="9">
          <cell r="A9" t="str">
            <v>Friuli</v>
          </cell>
          <cell r="B9">
            <v>0</v>
          </cell>
          <cell r="C9">
            <v>0</v>
          </cell>
        </row>
        <row r="10">
          <cell r="A10" t="str">
            <v>Lazio</v>
          </cell>
          <cell r="B10">
            <v>60</v>
          </cell>
          <cell r="C10">
            <v>9</v>
          </cell>
        </row>
        <row r="11">
          <cell r="A11" t="str">
            <v>Liguria</v>
          </cell>
          <cell r="B11">
            <v>0</v>
          </cell>
          <cell r="C11">
            <v>0</v>
          </cell>
        </row>
        <row r="12">
          <cell r="A12" t="str">
            <v>Lombardia</v>
          </cell>
          <cell r="B12">
            <v>0</v>
          </cell>
          <cell r="C12">
            <v>0</v>
          </cell>
        </row>
        <row r="13">
          <cell r="A13" t="str">
            <v>Marche</v>
          </cell>
          <cell r="B13">
            <v>0</v>
          </cell>
          <cell r="C13">
            <v>0</v>
          </cell>
        </row>
        <row r="14">
          <cell r="A14" t="str">
            <v>Molise</v>
          </cell>
          <cell r="B14">
            <v>4</v>
          </cell>
          <cell r="C14">
            <v>13</v>
          </cell>
        </row>
        <row r="15">
          <cell r="A15" t="str">
            <v>Piemonte</v>
          </cell>
          <cell r="B15">
            <v>0</v>
          </cell>
          <cell r="C15">
            <v>0</v>
          </cell>
        </row>
        <row r="16">
          <cell r="A16" t="str">
            <v>Puglia</v>
          </cell>
          <cell r="B16">
            <v>37</v>
          </cell>
          <cell r="C16">
            <v>15</v>
          </cell>
        </row>
        <row r="17">
          <cell r="A17" t="str">
            <v>Sardegna</v>
          </cell>
          <cell r="B17">
            <v>7</v>
          </cell>
          <cell r="C17">
            <v>12</v>
          </cell>
        </row>
        <row r="18">
          <cell r="A18" t="str">
            <v>Sicilia</v>
          </cell>
          <cell r="B18">
            <v>15</v>
          </cell>
          <cell r="C18">
            <v>30</v>
          </cell>
        </row>
        <row r="19">
          <cell r="A19" t="str">
            <v>Toscana</v>
          </cell>
          <cell r="B19">
            <v>0</v>
          </cell>
          <cell r="C19">
            <v>8</v>
          </cell>
        </row>
        <row r="20">
          <cell r="A20" t="str">
            <v>Umbria</v>
          </cell>
          <cell r="B20">
            <v>0</v>
          </cell>
          <cell r="C20">
            <v>0</v>
          </cell>
        </row>
        <row r="21">
          <cell r="A21" t="str">
            <v>Veneto</v>
          </cell>
          <cell r="B21">
            <v>0</v>
          </cell>
          <cell r="C21">
            <v>0</v>
          </cell>
        </row>
        <row r="22">
          <cell r="A22" t="str">
            <v>Totale</v>
          </cell>
          <cell r="B22">
            <v>999</v>
          </cell>
          <cell r="C22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7D45A-C0E0-4034-A103-666A6A839AC2}">
  <dimension ref="A2:AB28"/>
  <sheetViews>
    <sheetView tabSelected="1" workbookViewId="0">
      <selection activeCell="D1" sqref="D1"/>
    </sheetView>
  </sheetViews>
  <sheetFormatPr defaultRowHeight="15" x14ac:dyDescent="0.25"/>
  <sheetData>
    <row r="2" spans="1:28" x14ac:dyDescent="0.25">
      <c r="D2" t="s">
        <v>44</v>
      </c>
    </row>
    <row r="4" spans="1:28" s="3" customFormat="1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V4" s="4"/>
      <c r="W4" s="4"/>
    </row>
    <row r="5" spans="1:28" s="3" customFormat="1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V5" s="4"/>
      <c r="W5" s="4"/>
    </row>
    <row r="6" spans="1:28" s="3" customFormat="1" ht="15.75" thickBot="1" x14ac:dyDescent="0.3">
      <c r="A6" s="2"/>
      <c r="B6" s="2"/>
      <c r="C6" s="2"/>
      <c r="D6" s="2"/>
      <c r="E6" s="2"/>
      <c r="F6" s="2"/>
      <c r="J6" s="4"/>
      <c r="K6" s="4"/>
      <c r="V6" s="4"/>
      <c r="W6" s="4"/>
    </row>
    <row r="7" spans="1:28" s="3" customFormat="1" ht="14.25" thickTop="1" thickBot="1" x14ac:dyDescent="0.25">
      <c r="B7" s="5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 t="s">
        <v>3</v>
      </c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1" t="s">
        <v>4</v>
      </c>
      <c r="AA7" s="12"/>
      <c r="AB7" s="12"/>
    </row>
    <row r="8" spans="1:28" s="22" customFormat="1" ht="157.5" thickTop="1" thickBot="1" x14ac:dyDescent="0.3">
      <c r="A8" s="13" t="s">
        <v>5</v>
      </c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6" t="s">
        <v>17</v>
      </c>
      <c r="N8" s="17" t="s">
        <v>18</v>
      </c>
      <c r="O8" s="18" t="s">
        <v>19</v>
      </c>
      <c r="P8" s="18" t="s">
        <v>20</v>
      </c>
      <c r="Q8" s="18" t="s">
        <v>21</v>
      </c>
      <c r="R8" s="18" t="s">
        <v>10</v>
      </c>
      <c r="S8" s="18" t="s">
        <v>11</v>
      </c>
      <c r="T8" s="18" t="s">
        <v>12</v>
      </c>
      <c r="U8" s="18" t="s">
        <v>13</v>
      </c>
      <c r="V8" s="18" t="s">
        <v>14</v>
      </c>
      <c r="W8" s="18" t="s">
        <v>15</v>
      </c>
      <c r="X8" s="18" t="s">
        <v>16</v>
      </c>
      <c r="Y8" s="19" t="s">
        <v>17</v>
      </c>
      <c r="Z8" s="20" t="s">
        <v>22</v>
      </c>
      <c r="AA8" s="21" t="s">
        <v>23</v>
      </c>
      <c r="AB8" s="21" t="s">
        <v>24</v>
      </c>
    </row>
    <row r="9" spans="1:28" s="32" customFormat="1" ht="13.5" thickTop="1" x14ac:dyDescent="0.2">
      <c r="A9" s="23" t="s">
        <v>25</v>
      </c>
      <c r="B9" s="24">
        <v>70</v>
      </c>
      <c r="C9" s="25">
        <v>251</v>
      </c>
      <c r="D9" s="25">
        <f>SUM(B9:C9)</f>
        <v>321</v>
      </c>
      <c r="E9" s="25">
        <v>225</v>
      </c>
      <c r="F9" s="25">
        <v>150</v>
      </c>
      <c r="G9" s="25">
        <f t="shared" ref="G9:G26" si="0">E9-F9</f>
        <v>75</v>
      </c>
      <c r="H9" s="25">
        <v>31</v>
      </c>
      <c r="I9" s="25">
        <v>8</v>
      </c>
      <c r="J9" s="26">
        <f>MIN(G9:H9)</f>
        <v>31</v>
      </c>
      <c r="K9" s="26">
        <v>0</v>
      </c>
      <c r="L9" s="25">
        <f>H9-J9</f>
        <v>0</v>
      </c>
      <c r="M9" s="27">
        <f>G9-J9</f>
        <v>44</v>
      </c>
      <c r="N9" s="24">
        <v>95</v>
      </c>
      <c r="O9" s="25">
        <v>153</v>
      </c>
      <c r="P9" s="25">
        <f>N9+O9</f>
        <v>248</v>
      </c>
      <c r="Q9" s="25">
        <v>173</v>
      </c>
      <c r="R9" s="25">
        <v>103</v>
      </c>
      <c r="S9" s="25">
        <f t="shared" ref="S9:S26" si="1">Q9-R9</f>
        <v>70</v>
      </c>
      <c r="T9" s="28">
        <f>VLOOKUP(A9,'[1]GM comunicate luglio 2021'!$A:$C,3,FALSE)</f>
        <v>16</v>
      </c>
      <c r="U9" s="25">
        <v>17</v>
      </c>
      <c r="V9" s="26">
        <f>MIN(S9:T9)</f>
        <v>16</v>
      </c>
      <c r="W9" s="26">
        <v>0</v>
      </c>
      <c r="X9" s="25">
        <f>T9-V9</f>
        <v>0</v>
      </c>
      <c r="Y9" s="27">
        <f>S9-V9</f>
        <v>54</v>
      </c>
      <c r="Z9" s="29">
        <f>I9+U9</f>
        <v>25</v>
      </c>
      <c r="AA9" s="30">
        <f>J9+V9</f>
        <v>47</v>
      </c>
      <c r="AB9" s="31">
        <f>AA9+W9+K9</f>
        <v>47</v>
      </c>
    </row>
    <row r="10" spans="1:28" s="32" customFormat="1" ht="12.75" x14ac:dyDescent="0.2">
      <c r="A10" s="33" t="s">
        <v>26</v>
      </c>
      <c r="B10" s="34">
        <v>31</v>
      </c>
      <c r="C10" s="35">
        <v>109</v>
      </c>
      <c r="D10" s="35">
        <f t="shared" ref="D10:D26" si="2">SUM(B10:C10)</f>
        <v>140</v>
      </c>
      <c r="E10" s="35">
        <v>98</v>
      </c>
      <c r="F10" s="35">
        <v>82</v>
      </c>
      <c r="G10" s="35">
        <f t="shared" si="0"/>
        <v>16</v>
      </c>
      <c r="H10" s="35">
        <v>21</v>
      </c>
      <c r="I10" s="35">
        <v>0</v>
      </c>
      <c r="J10" s="36">
        <f t="shared" ref="J10:J26" si="3">MIN(G10:H10)</f>
        <v>16</v>
      </c>
      <c r="K10" s="36">
        <v>0</v>
      </c>
      <c r="L10" s="35">
        <f t="shared" ref="L10:L26" si="4">H10-J10</f>
        <v>5</v>
      </c>
      <c r="M10" s="37">
        <f t="shared" ref="M10:M26" si="5">G10-J10</f>
        <v>0</v>
      </c>
      <c r="N10" s="34">
        <v>43</v>
      </c>
      <c r="O10" s="35">
        <v>83</v>
      </c>
      <c r="P10" s="35">
        <f t="shared" ref="P10:P26" si="6">N10+O10</f>
        <v>126</v>
      </c>
      <c r="Q10" s="35">
        <v>88</v>
      </c>
      <c r="R10" s="35">
        <v>74</v>
      </c>
      <c r="S10" s="35">
        <f t="shared" si="1"/>
        <v>14</v>
      </c>
      <c r="T10" s="38">
        <f>VLOOKUP(A10,'[1]GM comunicate luglio 2021'!$A:$C,3,FALSE)</f>
        <v>37</v>
      </c>
      <c r="U10" s="35">
        <v>2</v>
      </c>
      <c r="V10" s="36">
        <f t="shared" ref="V10:V26" si="7">MIN(S10:T10)</f>
        <v>14</v>
      </c>
      <c r="W10" s="36">
        <v>1</v>
      </c>
      <c r="X10" s="35">
        <f t="shared" ref="X10:X26" si="8">T10-V10</f>
        <v>23</v>
      </c>
      <c r="Y10" s="37">
        <f t="shared" ref="Y10:Y26" si="9">S10-V10</f>
        <v>0</v>
      </c>
      <c r="Z10" s="34">
        <f t="shared" ref="Z10:AA26" si="10">I10+U10</f>
        <v>2</v>
      </c>
      <c r="AA10" s="36">
        <f t="shared" si="10"/>
        <v>30</v>
      </c>
      <c r="AB10" s="39">
        <f t="shared" ref="AB10:AB26" si="11">AA10+W10+K10</f>
        <v>31</v>
      </c>
    </row>
    <row r="11" spans="1:28" s="32" customFormat="1" ht="12.75" x14ac:dyDescent="0.2">
      <c r="A11" s="33" t="s">
        <v>27</v>
      </c>
      <c r="B11" s="34">
        <v>114</v>
      </c>
      <c r="C11" s="35">
        <v>437</v>
      </c>
      <c r="D11" s="35">
        <f t="shared" si="2"/>
        <v>551</v>
      </c>
      <c r="E11" s="35">
        <v>386</v>
      </c>
      <c r="F11" s="35">
        <v>357</v>
      </c>
      <c r="G11" s="35">
        <f t="shared" si="0"/>
        <v>29</v>
      </c>
      <c r="H11" s="35">
        <v>220</v>
      </c>
      <c r="I11" s="35">
        <v>8</v>
      </c>
      <c r="J11" s="36">
        <f t="shared" si="3"/>
        <v>29</v>
      </c>
      <c r="K11" s="36">
        <v>7</v>
      </c>
      <c r="L11" s="35">
        <f t="shared" si="4"/>
        <v>191</v>
      </c>
      <c r="M11" s="37">
        <f t="shared" si="5"/>
        <v>0</v>
      </c>
      <c r="N11" s="34">
        <v>159</v>
      </c>
      <c r="O11" s="35">
        <v>275</v>
      </c>
      <c r="P11" s="35">
        <f t="shared" si="6"/>
        <v>434</v>
      </c>
      <c r="Q11" s="35">
        <v>304</v>
      </c>
      <c r="R11" s="35">
        <v>197</v>
      </c>
      <c r="S11" s="35">
        <f t="shared" si="1"/>
        <v>107</v>
      </c>
      <c r="T11" s="38">
        <f>VLOOKUP(A11,'[1]GM comunicate luglio 2021'!$A:$C,3,FALSE)</f>
        <v>71</v>
      </c>
      <c r="U11" s="35">
        <v>28</v>
      </c>
      <c r="V11" s="36">
        <f t="shared" si="7"/>
        <v>71</v>
      </c>
      <c r="W11" s="36">
        <v>0</v>
      </c>
      <c r="X11" s="35">
        <f t="shared" si="8"/>
        <v>0</v>
      </c>
      <c r="Y11" s="37">
        <f t="shared" si="9"/>
        <v>36</v>
      </c>
      <c r="Z11" s="34">
        <f t="shared" si="10"/>
        <v>36</v>
      </c>
      <c r="AA11" s="36">
        <f t="shared" si="10"/>
        <v>100</v>
      </c>
      <c r="AB11" s="39">
        <f t="shared" si="11"/>
        <v>107</v>
      </c>
    </row>
    <row r="12" spans="1:28" s="32" customFormat="1" ht="12.75" x14ac:dyDescent="0.2">
      <c r="A12" s="33" t="s">
        <v>28</v>
      </c>
      <c r="B12" s="34">
        <v>350</v>
      </c>
      <c r="C12" s="35">
        <v>1253</v>
      </c>
      <c r="D12" s="35">
        <f t="shared" si="2"/>
        <v>1603</v>
      </c>
      <c r="E12" s="35">
        <v>1122</v>
      </c>
      <c r="F12" s="35">
        <v>1081</v>
      </c>
      <c r="G12" s="35">
        <f t="shared" si="0"/>
        <v>41</v>
      </c>
      <c r="H12" s="35">
        <v>603</v>
      </c>
      <c r="I12" s="35">
        <v>25</v>
      </c>
      <c r="J12" s="36">
        <f t="shared" si="3"/>
        <v>41</v>
      </c>
      <c r="K12" s="36">
        <v>21</v>
      </c>
      <c r="L12" s="35">
        <f t="shared" si="4"/>
        <v>562</v>
      </c>
      <c r="M12" s="37">
        <f t="shared" si="5"/>
        <v>0</v>
      </c>
      <c r="N12" s="34">
        <v>522</v>
      </c>
      <c r="O12" s="35">
        <v>817</v>
      </c>
      <c r="P12" s="35">
        <f t="shared" si="6"/>
        <v>1339</v>
      </c>
      <c r="Q12" s="35">
        <v>937</v>
      </c>
      <c r="R12" s="35">
        <v>620</v>
      </c>
      <c r="S12" s="35">
        <f t="shared" si="1"/>
        <v>317</v>
      </c>
      <c r="T12" s="38">
        <f>VLOOKUP(A12,'[1]GM comunicate luglio 2021'!$A:$C,3,FALSE)</f>
        <v>220</v>
      </c>
      <c r="U12" s="35">
        <v>63</v>
      </c>
      <c r="V12" s="36">
        <f t="shared" si="7"/>
        <v>220</v>
      </c>
      <c r="W12" s="36">
        <v>0</v>
      </c>
      <c r="X12" s="35">
        <f t="shared" si="8"/>
        <v>0</v>
      </c>
      <c r="Y12" s="37">
        <f t="shared" si="9"/>
        <v>97</v>
      </c>
      <c r="Z12" s="34">
        <f t="shared" si="10"/>
        <v>88</v>
      </c>
      <c r="AA12" s="36">
        <f t="shared" si="10"/>
        <v>261</v>
      </c>
      <c r="AB12" s="39">
        <f t="shared" si="11"/>
        <v>282</v>
      </c>
    </row>
    <row r="13" spans="1:28" s="32" customFormat="1" ht="12.75" x14ac:dyDescent="0.2">
      <c r="A13" s="33" t="s">
        <v>29</v>
      </c>
      <c r="B13" s="34">
        <v>128</v>
      </c>
      <c r="C13" s="35">
        <v>665</v>
      </c>
      <c r="D13" s="35">
        <f t="shared" si="2"/>
        <v>793</v>
      </c>
      <c r="E13" s="35">
        <v>555</v>
      </c>
      <c r="F13" s="35">
        <v>172</v>
      </c>
      <c r="G13" s="35">
        <f t="shared" si="0"/>
        <v>383</v>
      </c>
      <c r="H13" s="35">
        <v>0</v>
      </c>
      <c r="I13" s="35">
        <v>1</v>
      </c>
      <c r="J13" s="36">
        <f t="shared" si="3"/>
        <v>0</v>
      </c>
      <c r="K13" s="36">
        <v>0</v>
      </c>
      <c r="L13" s="35">
        <f t="shared" si="4"/>
        <v>0</v>
      </c>
      <c r="M13" s="37">
        <f t="shared" si="5"/>
        <v>383</v>
      </c>
      <c r="N13" s="34">
        <v>295</v>
      </c>
      <c r="O13" s="35">
        <v>458</v>
      </c>
      <c r="P13" s="35">
        <f t="shared" si="6"/>
        <v>753</v>
      </c>
      <c r="Q13" s="35">
        <v>527</v>
      </c>
      <c r="R13" s="35">
        <v>214</v>
      </c>
      <c r="S13" s="35">
        <f t="shared" si="1"/>
        <v>313</v>
      </c>
      <c r="T13" s="38">
        <f>VLOOKUP(A13,'[1]GM comunicate luglio 2021'!$A:$C,3,FALSE)</f>
        <v>0</v>
      </c>
      <c r="U13" s="35">
        <v>29</v>
      </c>
      <c r="V13" s="36">
        <f t="shared" si="7"/>
        <v>0</v>
      </c>
      <c r="W13" s="36">
        <v>0</v>
      </c>
      <c r="X13" s="35">
        <f t="shared" si="8"/>
        <v>0</v>
      </c>
      <c r="Y13" s="37">
        <f t="shared" si="9"/>
        <v>313</v>
      </c>
      <c r="Z13" s="34">
        <f t="shared" si="10"/>
        <v>30</v>
      </c>
      <c r="AA13" s="36">
        <f t="shared" si="10"/>
        <v>0</v>
      </c>
      <c r="AB13" s="39">
        <f t="shared" si="11"/>
        <v>0</v>
      </c>
    </row>
    <row r="14" spans="1:28" s="32" customFormat="1" ht="12.75" x14ac:dyDescent="0.2">
      <c r="A14" s="33" t="s">
        <v>30</v>
      </c>
      <c r="B14" s="34">
        <v>42</v>
      </c>
      <c r="C14" s="35">
        <v>222</v>
      </c>
      <c r="D14" s="35">
        <f t="shared" si="2"/>
        <v>264</v>
      </c>
      <c r="E14" s="35">
        <v>185</v>
      </c>
      <c r="F14" s="35">
        <v>126</v>
      </c>
      <c r="G14" s="35">
        <f t="shared" si="0"/>
        <v>59</v>
      </c>
      <c r="H14" s="35">
        <v>0</v>
      </c>
      <c r="I14" s="35">
        <v>4</v>
      </c>
      <c r="J14" s="36">
        <f t="shared" si="3"/>
        <v>0</v>
      </c>
      <c r="K14" s="36">
        <v>0</v>
      </c>
      <c r="L14" s="35">
        <f t="shared" si="4"/>
        <v>0</v>
      </c>
      <c r="M14" s="37">
        <f t="shared" si="5"/>
        <v>59</v>
      </c>
      <c r="N14" s="34">
        <v>84</v>
      </c>
      <c r="O14" s="35">
        <v>136</v>
      </c>
      <c r="P14" s="35">
        <f t="shared" si="6"/>
        <v>220</v>
      </c>
      <c r="Q14" s="35">
        <v>154</v>
      </c>
      <c r="R14" s="35">
        <v>86</v>
      </c>
      <c r="S14" s="35">
        <f t="shared" si="1"/>
        <v>68</v>
      </c>
      <c r="T14" s="38">
        <f>VLOOKUP(A14,'[1]GM comunicate luglio 2021'!$A:$C,3,FALSE)</f>
        <v>0</v>
      </c>
      <c r="U14" s="35">
        <v>5</v>
      </c>
      <c r="V14" s="36">
        <f t="shared" si="7"/>
        <v>0</v>
      </c>
      <c r="W14" s="36">
        <v>0</v>
      </c>
      <c r="X14" s="35">
        <f t="shared" si="8"/>
        <v>0</v>
      </c>
      <c r="Y14" s="37">
        <f t="shared" si="9"/>
        <v>68</v>
      </c>
      <c r="Z14" s="34">
        <f t="shared" si="10"/>
        <v>9</v>
      </c>
      <c r="AA14" s="36">
        <f t="shared" si="10"/>
        <v>0</v>
      </c>
      <c r="AB14" s="39">
        <f t="shared" si="11"/>
        <v>0</v>
      </c>
    </row>
    <row r="15" spans="1:28" s="32" customFormat="1" ht="12.75" x14ac:dyDescent="0.2">
      <c r="A15" s="33" t="s">
        <v>31</v>
      </c>
      <c r="B15" s="34">
        <v>219</v>
      </c>
      <c r="C15" s="35">
        <v>1068</v>
      </c>
      <c r="D15" s="35">
        <f t="shared" si="2"/>
        <v>1287</v>
      </c>
      <c r="E15" s="35">
        <v>901</v>
      </c>
      <c r="F15" s="35">
        <v>638</v>
      </c>
      <c r="G15" s="35">
        <f t="shared" si="0"/>
        <v>263</v>
      </c>
      <c r="H15" s="35">
        <v>60</v>
      </c>
      <c r="I15" s="35">
        <v>16</v>
      </c>
      <c r="J15" s="36">
        <f t="shared" si="3"/>
        <v>60</v>
      </c>
      <c r="K15" s="36">
        <v>0</v>
      </c>
      <c r="L15" s="35">
        <f t="shared" si="4"/>
        <v>0</v>
      </c>
      <c r="M15" s="37">
        <f t="shared" si="5"/>
        <v>203</v>
      </c>
      <c r="N15" s="34">
        <v>412</v>
      </c>
      <c r="O15" s="35">
        <v>632</v>
      </c>
      <c r="P15" s="35">
        <f t="shared" si="6"/>
        <v>1044</v>
      </c>
      <c r="Q15" s="35">
        <v>731</v>
      </c>
      <c r="R15" s="35">
        <v>359</v>
      </c>
      <c r="S15" s="35">
        <f t="shared" si="1"/>
        <v>372</v>
      </c>
      <c r="T15" s="38">
        <f>VLOOKUP(A15,'[1]GM comunicate luglio 2021'!$A:$C,3,FALSE)</f>
        <v>9</v>
      </c>
      <c r="U15" s="35">
        <v>46</v>
      </c>
      <c r="V15" s="36">
        <f t="shared" si="7"/>
        <v>9</v>
      </c>
      <c r="W15" s="36">
        <v>0</v>
      </c>
      <c r="X15" s="35">
        <f t="shared" si="8"/>
        <v>0</v>
      </c>
      <c r="Y15" s="37">
        <f t="shared" si="9"/>
        <v>363</v>
      </c>
      <c r="Z15" s="34">
        <f t="shared" si="10"/>
        <v>62</v>
      </c>
      <c r="AA15" s="36">
        <f t="shared" si="10"/>
        <v>69</v>
      </c>
      <c r="AB15" s="39">
        <f t="shared" si="11"/>
        <v>69</v>
      </c>
    </row>
    <row r="16" spans="1:28" s="32" customFormat="1" ht="12.75" x14ac:dyDescent="0.2">
      <c r="A16" s="33" t="s">
        <v>32</v>
      </c>
      <c r="B16" s="34">
        <v>47</v>
      </c>
      <c r="C16" s="35">
        <v>240</v>
      </c>
      <c r="D16" s="35">
        <f t="shared" si="2"/>
        <v>287</v>
      </c>
      <c r="E16" s="35">
        <v>201</v>
      </c>
      <c r="F16" s="35">
        <v>88</v>
      </c>
      <c r="G16" s="35">
        <f t="shared" si="0"/>
        <v>113</v>
      </c>
      <c r="H16" s="35">
        <v>0</v>
      </c>
      <c r="I16" s="35">
        <v>7</v>
      </c>
      <c r="J16" s="36">
        <f t="shared" si="3"/>
        <v>0</v>
      </c>
      <c r="K16" s="36">
        <v>0</v>
      </c>
      <c r="L16" s="35">
        <f t="shared" si="4"/>
        <v>0</v>
      </c>
      <c r="M16" s="37">
        <f t="shared" si="5"/>
        <v>113</v>
      </c>
      <c r="N16" s="34">
        <v>94</v>
      </c>
      <c r="O16" s="35">
        <v>149</v>
      </c>
      <c r="P16" s="35">
        <f t="shared" si="6"/>
        <v>243</v>
      </c>
      <c r="Q16" s="35">
        <v>170</v>
      </c>
      <c r="R16" s="35">
        <v>77</v>
      </c>
      <c r="S16" s="35">
        <f t="shared" si="1"/>
        <v>93</v>
      </c>
      <c r="T16" s="38">
        <f>VLOOKUP(A16,'[1]GM comunicate luglio 2021'!$A:$C,3,FALSE)</f>
        <v>0</v>
      </c>
      <c r="U16" s="35">
        <v>17</v>
      </c>
      <c r="V16" s="36">
        <f t="shared" si="7"/>
        <v>0</v>
      </c>
      <c r="W16" s="36">
        <v>0</v>
      </c>
      <c r="X16" s="35">
        <f t="shared" si="8"/>
        <v>0</v>
      </c>
      <c r="Y16" s="37">
        <f t="shared" si="9"/>
        <v>93</v>
      </c>
      <c r="Z16" s="34">
        <f t="shared" si="10"/>
        <v>24</v>
      </c>
      <c r="AA16" s="36">
        <f t="shared" si="10"/>
        <v>0</v>
      </c>
      <c r="AB16" s="39">
        <f t="shared" si="11"/>
        <v>0</v>
      </c>
    </row>
    <row r="17" spans="1:28" s="32" customFormat="1" ht="12.75" x14ac:dyDescent="0.2">
      <c r="A17" s="33" t="s">
        <v>33</v>
      </c>
      <c r="B17" s="34">
        <v>278</v>
      </c>
      <c r="C17" s="35">
        <v>1775</v>
      </c>
      <c r="D17" s="35">
        <f t="shared" si="2"/>
        <v>2053</v>
      </c>
      <c r="E17" s="35">
        <v>1437</v>
      </c>
      <c r="F17" s="35">
        <v>670</v>
      </c>
      <c r="G17" s="35">
        <f t="shared" si="0"/>
        <v>767</v>
      </c>
      <c r="H17" s="35">
        <v>0</v>
      </c>
      <c r="I17" s="35">
        <v>30</v>
      </c>
      <c r="J17" s="36">
        <f t="shared" si="3"/>
        <v>0</v>
      </c>
      <c r="K17" s="36">
        <v>0</v>
      </c>
      <c r="L17" s="35">
        <f t="shared" si="4"/>
        <v>0</v>
      </c>
      <c r="M17" s="37">
        <f t="shared" si="5"/>
        <v>767</v>
      </c>
      <c r="N17" s="34">
        <v>688</v>
      </c>
      <c r="O17" s="35">
        <v>940</v>
      </c>
      <c r="P17" s="35">
        <f t="shared" si="6"/>
        <v>1628</v>
      </c>
      <c r="Q17" s="35">
        <v>1140</v>
      </c>
      <c r="R17" s="35">
        <v>513</v>
      </c>
      <c r="S17" s="35">
        <f t="shared" si="1"/>
        <v>627</v>
      </c>
      <c r="T17" s="38">
        <f>VLOOKUP(A17,'[1]GM comunicate luglio 2021'!$A:$C,3,FALSE)</f>
        <v>0</v>
      </c>
      <c r="U17" s="35">
        <v>50</v>
      </c>
      <c r="V17" s="36">
        <f t="shared" si="7"/>
        <v>0</v>
      </c>
      <c r="W17" s="36">
        <v>0</v>
      </c>
      <c r="X17" s="35">
        <f t="shared" si="8"/>
        <v>0</v>
      </c>
      <c r="Y17" s="37">
        <f t="shared" si="9"/>
        <v>627</v>
      </c>
      <c r="Z17" s="34">
        <f t="shared" si="10"/>
        <v>80</v>
      </c>
      <c r="AA17" s="36">
        <f t="shared" si="10"/>
        <v>0</v>
      </c>
      <c r="AB17" s="39">
        <f t="shared" si="11"/>
        <v>0</v>
      </c>
    </row>
    <row r="18" spans="1:28" s="32" customFormat="1" ht="12.75" x14ac:dyDescent="0.2">
      <c r="A18" s="33" t="s">
        <v>34</v>
      </c>
      <c r="B18" s="34">
        <v>80</v>
      </c>
      <c r="C18" s="35">
        <v>272</v>
      </c>
      <c r="D18" s="35">
        <f t="shared" si="2"/>
        <v>352</v>
      </c>
      <c r="E18" s="35">
        <v>246</v>
      </c>
      <c r="F18" s="35">
        <v>75</v>
      </c>
      <c r="G18" s="35">
        <f t="shared" si="0"/>
        <v>171</v>
      </c>
      <c r="H18" s="35">
        <v>0</v>
      </c>
      <c r="I18" s="35">
        <v>0</v>
      </c>
      <c r="J18" s="36">
        <f t="shared" si="3"/>
        <v>0</v>
      </c>
      <c r="K18" s="36">
        <v>0</v>
      </c>
      <c r="L18" s="35">
        <f t="shared" si="4"/>
        <v>0</v>
      </c>
      <c r="M18" s="37">
        <f t="shared" si="5"/>
        <v>171</v>
      </c>
      <c r="N18" s="34">
        <v>109</v>
      </c>
      <c r="O18" s="35">
        <v>179</v>
      </c>
      <c r="P18" s="35">
        <f t="shared" si="6"/>
        <v>288</v>
      </c>
      <c r="Q18" s="35">
        <v>202</v>
      </c>
      <c r="R18" s="35">
        <v>115</v>
      </c>
      <c r="S18" s="35">
        <f t="shared" si="1"/>
        <v>87</v>
      </c>
      <c r="T18" s="38">
        <f>VLOOKUP(A18,'[1]GM comunicate luglio 2021'!$A:$C,3,FALSE)</f>
        <v>0</v>
      </c>
      <c r="U18" s="35">
        <v>14</v>
      </c>
      <c r="V18" s="36">
        <f t="shared" si="7"/>
        <v>0</v>
      </c>
      <c r="W18" s="36">
        <v>0</v>
      </c>
      <c r="X18" s="35">
        <f t="shared" si="8"/>
        <v>0</v>
      </c>
      <c r="Y18" s="37">
        <f t="shared" si="9"/>
        <v>87</v>
      </c>
      <c r="Z18" s="34">
        <f t="shared" si="10"/>
        <v>14</v>
      </c>
      <c r="AA18" s="36">
        <f t="shared" si="10"/>
        <v>0</v>
      </c>
      <c r="AB18" s="39">
        <f t="shared" si="11"/>
        <v>0</v>
      </c>
    </row>
    <row r="19" spans="1:28" s="32" customFormat="1" ht="12.75" x14ac:dyDescent="0.2">
      <c r="A19" s="33" t="s">
        <v>35</v>
      </c>
      <c r="B19" s="34">
        <v>17</v>
      </c>
      <c r="C19" s="35">
        <v>57</v>
      </c>
      <c r="D19" s="35">
        <f t="shared" si="2"/>
        <v>74</v>
      </c>
      <c r="E19" s="35">
        <v>52</v>
      </c>
      <c r="F19" s="35">
        <v>28</v>
      </c>
      <c r="G19" s="35">
        <f t="shared" si="0"/>
        <v>24</v>
      </c>
      <c r="H19" s="35">
        <v>4</v>
      </c>
      <c r="I19" s="35">
        <v>0</v>
      </c>
      <c r="J19" s="36">
        <f>MIN(G19:H19)</f>
        <v>4</v>
      </c>
      <c r="K19" s="36">
        <v>0</v>
      </c>
      <c r="L19" s="35">
        <f t="shared" si="4"/>
        <v>0</v>
      </c>
      <c r="M19" s="37">
        <f t="shared" si="5"/>
        <v>20</v>
      </c>
      <c r="N19" s="34">
        <v>22</v>
      </c>
      <c r="O19" s="35">
        <v>38</v>
      </c>
      <c r="P19" s="35">
        <f t="shared" si="6"/>
        <v>60</v>
      </c>
      <c r="Q19" s="35">
        <v>42</v>
      </c>
      <c r="R19" s="35">
        <v>33</v>
      </c>
      <c r="S19" s="35">
        <f t="shared" si="1"/>
        <v>9</v>
      </c>
      <c r="T19" s="38">
        <f>VLOOKUP(A19,'[1]GM comunicate luglio 2021'!$A:$C,3,FALSE)</f>
        <v>13</v>
      </c>
      <c r="U19" s="35">
        <v>5</v>
      </c>
      <c r="V19" s="36">
        <f t="shared" si="7"/>
        <v>9</v>
      </c>
      <c r="W19" s="36">
        <v>0</v>
      </c>
      <c r="X19" s="35">
        <f t="shared" si="8"/>
        <v>4</v>
      </c>
      <c r="Y19" s="37">
        <f t="shared" si="9"/>
        <v>0</v>
      </c>
      <c r="Z19" s="34">
        <f t="shared" si="10"/>
        <v>5</v>
      </c>
      <c r="AA19" s="36">
        <f t="shared" si="10"/>
        <v>13</v>
      </c>
      <c r="AB19" s="39">
        <f t="shared" si="11"/>
        <v>13</v>
      </c>
    </row>
    <row r="20" spans="1:28" s="32" customFormat="1" ht="12.75" x14ac:dyDescent="0.2">
      <c r="A20" s="33" t="s">
        <v>36</v>
      </c>
      <c r="B20" s="34">
        <v>176</v>
      </c>
      <c r="C20" s="35">
        <v>753</v>
      </c>
      <c r="D20" s="35">
        <f t="shared" si="2"/>
        <v>929</v>
      </c>
      <c r="E20" s="35">
        <v>650</v>
      </c>
      <c r="F20" s="35">
        <v>258</v>
      </c>
      <c r="G20" s="35">
        <f t="shared" si="0"/>
        <v>392</v>
      </c>
      <c r="H20" s="35">
        <v>0</v>
      </c>
      <c r="I20" s="35">
        <v>10</v>
      </c>
      <c r="J20" s="36">
        <f t="shared" si="3"/>
        <v>0</v>
      </c>
      <c r="K20" s="36">
        <v>0</v>
      </c>
      <c r="L20" s="35">
        <f t="shared" si="4"/>
        <v>0</v>
      </c>
      <c r="M20" s="37">
        <f t="shared" si="5"/>
        <v>392</v>
      </c>
      <c r="N20" s="34">
        <v>294</v>
      </c>
      <c r="O20" s="35">
        <v>447</v>
      </c>
      <c r="P20" s="35">
        <f t="shared" si="6"/>
        <v>741</v>
      </c>
      <c r="Q20" s="35">
        <v>519</v>
      </c>
      <c r="R20" s="35">
        <v>291</v>
      </c>
      <c r="S20" s="35">
        <f t="shared" si="1"/>
        <v>228</v>
      </c>
      <c r="T20" s="38">
        <f>VLOOKUP(A20,'[1]GM comunicate luglio 2021'!$A:$C,3,FALSE)</f>
        <v>0</v>
      </c>
      <c r="U20" s="35">
        <v>29</v>
      </c>
      <c r="V20" s="36">
        <f t="shared" si="7"/>
        <v>0</v>
      </c>
      <c r="W20" s="36">
        <v>0</v>
      </c>
      <c r="X20" s="35">
        <f t="shared" si="8"/>
        <v>0</v>
      </c>
      <c r="Y20" s="37">
        <f t="shared" si="9"/>
        <v>228</v>
      </c>
      <c r="Z20" s="34">
        <f t="shared" si="10"/>
        <v>39</v>
      </c>
      <c r="AA20" s="36">
        <f t="shared" si="10"/>
        <v>0</v>
      </c>
      <c r="AB20" s="39">
        <f t="shared" si="11"/>
        <v>0</v>
      </c>
    </row>
    <row r="21" spans="1:28" s="32" customFormat="1" ht="12.75" x14ac:dyDescent="0.2">
      <c r="A21" s="33" t="s">
        <v>37</v>
      </c>
      <c r="B21" s="34">
        <v>213</v>
      </c>
      <c r="C21" s="35">
        <v>744</v>
      </c>
      <c r="D21" s="35">
        <f t="shared" si="2"/>
        <v>957</v>
      </c>
      <c r="E21" s="35">
        <v>670</v>
      </c>
      <c r="F21" s="35">
        <v>396</v>
      </c>
      <c r="G21" s="35">
        <f t="shared" si="0"/>
        <v>274</v>
      </c>
      <c r="H21" s="35">
        <v>37</v>
      </c>
      <c r="I21" s="35">
        <v>10</v>
      </c>
      <c r="J21" s="36">
        <f t="shared" si="3"/>
        <v>37</v>
      </c>
      <c r="K21" s="36">
        <v>0</v>
      </c>
      <c r="L21" s="35">
        <f t="shared" si="4"/>
        <v>0</v>
      </c>
      <c r="M21" s="37">
        <f t="shared" si="5"/>
        <v>237</v>
      </c>
      <c r="N21" s="34">
        <v>304</v>
      </c>
      <c r="O21" s="35">
        <v>523</v>
      </c>
      <c r="P21" s="35">
        <f t="shared" si="6"/>
        <v>827</v>
      </c>
      <c r="Q21" s="35">
        <v>579</v>
      </c>
      <c r="R21" s="35">
        <v>377</v>
      </c>
      <c r="S21" s="35">
        <f t="shared" si="1"/>
        <v>202</v>
      </c>
      <c r="T21" s="38">
        <f>VLOOKUP(A21,'[1]GM comunicate luglio 2021'!$A:$C,3,FALSE)</f>
        <v>15</v>
      </c>
      <c r="U21" s="35">
        <v>41</v>
      </c>
      <c r="V21" s="36">
        <f t="shared" si="7"/>
        <v>15</v>
      </c>
      <c r="W21" s="36">
        <v>0</v>
      </c>
      <c r="X21" s="35">
        <f t="shared" si="8"/>
        <v>0</v>
      </c>
      <c r="Y21" s="37">
        <f t="shared" si="9"/>
        <v>187</v>
      </c>
      <c r="Z21" s="34">
        <f t="shared" si="10"/>
        <v>51</v>
      </c>
      <c r="AA21" s="36">
        <f t="shared" si="10"/>
        <v>52</v>
      </c>
      <c r="AB21" s="39">
        <f t="shared" si="11"/>
        <v>52</v>
      </c>
    </row>
    <row r="22" spans="1:28" s="32" customFormat="1" ht="12.75" x14ac:dyDescent="0.2">
      <c r="A22" s="33" t="s">
        <v>38</v>
      </c>
      <c r="B22" s="34">
        <v>72</v>
      </c>
      <c r="C22" s="35">
        <v>307</v>
      </c>
      <c r="D22" s="35">
        <f t="shared" si="2"/>
        <v>379</v>
      </c>
      <c r="E22" s="35">
        <v>265</v>
      </c>
      <c r="F22" s="35">
        <v>217</v>
      </c>
      <c r="G22" s="35">
        <f t="shared" si="0"/>
        <v>48</v>
      </c>
      <c r="H22" s="35">
        <v>7</v>
      </c>
      <c r="I22" s="35">
        <v>8</v>
      </c>
      <c r="J22" s="36">
        <f t="shared" si="3"/>
        <v>7</v>
      </c>
      <c r="K22" s="36">
        <v>0</v>
      </c>
      <c r="L22" s="35">
        <f t="shared" si="4"/>
        <v>0</v>
      </c>
      <c r="M22" s="37">
        <f t="shared" si="5"/>
        <v>41</v>
      </c>
      <c r="N22" s="34">
        <v>123</v>
      </c>
      <c r="O22" s="35">
        <v>208</v>
      </c>
      <c r="P22" s="35">
        <f t="shared" si="6"/>
        <v>331</v>
      </c>
      <c r="Q22" s="35">
        <v>232</v>
      </c>
      <c r="R22" s="35">
        <v>134</v>
      </c>
      <c r="S22" s="35">
        <f t="shared" si="1"/>
        <v>98</v>
      </c>
      <c r="T22" s="38">
        <f>VLOOKUP(A22,'[1]GM comunicate luglio 2021'!$A:$C,3,FALSE)</f>
        <v>12</v>
      </c>
      <c r="U22" s="35">
        <v>17</v>
      </c>
      <c r="V22" s="36">
        <f t="shared" si="7"/>
        <v>12</v>
      </c>
      <c r="W22" s="36">
        <v>0</v>
      </c>
      <c r="X22" s="35">
        <f t="shared" si="8"/>
        <v>0</v>
      </c>
      <c r="Y22" s="37">
        <f t="shared" si="9"/>
        <v>86</v>
      </c>
      <c r="Z22" s="34">
        <f t="shared" si="10"/>
        <v>25</v>
      </c>
      <c r="AA22" s="36">
        <f t="shared" si="10"/>
        <v>19</v>
      </c>
      <c r="AB22" s="39">
        <f t="shared" si="11"/>
        <v>19</v>
      </c>
    </row>
    <row r="23" spans="1:28" s="32" customFormat="1" ht="12.75" x14ac:dyDescent="0.2">
      <c r="A23" s="33" t="s">
        <v>39</v>
      </c>
      <c r="B23" s="34">
        <v>300</v>
      </c>
      <c r="C23" s="35">
        <v>1057</v>
      </c>
      <c r="D23" s="35">
        <f t="shared" si="2"/>
        <v>1357</v>
      </c>
      <c r="E23" s="35">
        <v>950</v>
      </c>
      <c r="F23" s="35">
        <v>690</v>
      </c>
      <c r="G23" s="35">
        <f t="shared" si="0"/>
        <v>260</v>
      </c>
      <c r="H23" s="35">
        <v>15</v>
      </c>
      <c r="I23" s="35">
        <v>23</v>
      </c>
      <c r="J23" s="36">
        <f t="shared" si="3"/>
        <v>15</v>
      </c>
      <c r="K23" s="36">
        <v>0</v>
      </c>
      <c r="L23" s="35">
        <f t="shared" si="4"/>
        <v>0</v>
      </c>
      <c r="M23" s="37">
        <f t="shared" si="5"/>
        <v>245</v>
      </c>
      <c r="N23" s="34">
        <v>406</v>
      </c>
      <c r="O23" s="35">
        <v>635</v>
      </c>
      <c r="P23" s="35">
        <f t="shared" si="6"/>
        <v>1041</v>
      </c>
      <c r="Q23" s="35">
        <v>729</v>
      </c>
      <c r="R23" s="35">
        <v>534</v>
      </c>
      <c r="S23" s="35">
        <f t="shared" si="1"/>
        <v>195</v>
      </c>
      <c r="T23" s="38">
        <f>VLOOKUP(A23,'[1]GM comunicate luglio 2021'!$A:$C,3,FALSE)</f>
        <v>30</v>
      </c>
      <c r="U23" s="35">
        <v>57</v>
      </c>
      <c r="V23" s="36">
        <f t="shared" si="7"/>
        <v>30</v>
      </c>
      <c r="W23" s="36">
        <v>0</v>
      </c>
      <c r="X23" s="35">
        <f t="shared" si="8"/>
        <v>0</v>
      </c>
      <c r="Y23" s="37">
        <f t="shared" si="9"/>
        <v>165</v>
      </c>
      <c r="Z23" s="34">
        <f t="shared" si="10"/>
        <v>80</v>
      </c>
      <c r="AA23" s="36">
        <f t="shared" si="10"/>
        <v>45</v>
      </c>
      <c r="AB23" s="39">
        <f t="shared" si="11"/>
        <v>45</v>
      </c>
    </row>
    <row r="24" spans="1:28" s="32" customFormat="1" ht="12.75" x14ac:dyDescent="0.2">
      <c r="A24" s="33" t="s">
        <v>40</v>
      </c>
      <c r="B24" s="34">
        <v>158</v>
      </c>
      <c r="C24" s="35">
        <v>613</v>
      </c>
      <c r="D24" s="35">
        <f t="shared" si="2"/>
        <v>771</v>
      </c>
      <c r="E24" s="35">
        <v>540</v>
      </c>
      <c r="F24" s="35">
        <v>263</v>
      </c>
      <c r="G24" s="35">
        <f t="shared" si="0"/>
        <v>277</v>
      </c>
      <c r="H24" s="35">
        <v>0</v>
      </c>
      <c r="I24" s="35">
        <v>8</v>
      </c>
      <c r="J24" s="36">
        <f t="shared" si="3"/>
        <v>0</v>
      </c>
      <c r="K24" s="36">
        <v>0</v>
      </c>
      <c r="L24" s="35">
        <f t="shared" si="4"/>
        <v>0</v>
      </c>
      <c r="M24" s="37">
        <f t="shared" si="5"/>
        <v>277</v>
      </c>
      <c r="N24" s="34">
        <v>251</v>
      </c>
      <c r="O24" s="35">
        <v>423</v>
      </c>
      <c r="P24" s="35">
        <f t="shared" si="6"/>
        <v>674</v>
      </c>
      <c r="Q24" s="35">
        <v>472</v>
      </c>
      <c r="R24" s="35">
        <v>227</v>
      </c>
      <c r="S24" s="35">
        <f t="shared" si="1"/>
        <v>245</v>
      </c>
      <c r="T24" s="38">
        <f>VLOOKUP(A24,'[1]GM comunicate luglio 2021'!$A:$C,3,FALSE)</f>
        <v>8</v>
      </c>
      <c r="U24" s="35">
        <v>40</v>
      </c>
      <c r="V24" s="36">
        <f t="shared" si="7"/>
        <v>8</v>
      </c>
      <c r="W24" s="36">
        <v>0</v>
      </c>
      <c r="X24" s="35">
        <f t="shared" si="8"/>
        <v>0</v>
      </c>
      <c r="Y24" s="37">
        <f t="shared" si="9"/>
        <v>237</v>
      </c>
      <c r="Z24" s="34">
        <f t="shared" si="10"/>
        <v>48</v>
      </c>
      <c r="AA24" s="36">
        <f t="shared" si="10"/>
        <v>8</v>
      </c>
      <c r="AB24" s="39">
        <f t="shared" si="11"/>
        <v>8</v>
      </c>
    </row>
    <row r="25" spans="1:28" s="32" customFormat="1" ht="12.75" x14ac:dyDescent="0.2">
      <c r="A25" s="33" t="s">
        <v>41</v>
      </c>
      <c r="B25" s="34">
        <v>43</v>
      </c>
      <c r="C25" s="35">
        <v>176</v>
      </c>
      <c r="D25" s="35">
        <f t="shared" si="2"/>
        <v>219</v>
      </c>
      <c r="E25" s="35">
        <v>154</v>
      </c>
      <c r="F25" s="35">
        <v>72</v>
      </c>
      <c r="G25" s="35">
        <f t="shared" si="0"/>
        <v>82</v>
      </c>
      <c r="H25" s="35">
        <v>0</v>
      </c>
      <c r="I25" s="35">
        <v>1</v>
      </c>
      <c r="J25" s="36">
        <f t="shared" si="3"/>
        <v>0</v>
      </c>
      <c r="K25" s="36">
        <v>0</v>
      </c>
      <c r="L25" s="35">
        <f t="shared" si="4"/>
        <v>0</v>
      </c>
      <c r="M25" s="37">
        <f t="shared" si="5"/>
        <v>82</v>
      </c>
      <c r="N25" s="34">
        <v>61</v>
      </c>
      <c r="O25" s="35">
        <v>105</v>
      </c>
      <c r="P25" s="35">
        <f t="shared" si="6"/>
        <v>166</v>
      </c>
      <c r="Q25" s="35">
        <v>116</v>
      </c>
      <c r="R25" s="35">
        <v>72</v>
      </c>
      <c r="S25" s="35">
        <f t="shared" si="1"/>
        <v>44</v>
      </c>
      <c r="T25" s="38">
        <f>VLOOKUP(A25,'[1]GM comunicate luglio 2021'!$A:$C,3,FALSE)</f>
        <v>0</v>
      </c>
      <c r="U25" s="35">
        <v>5</v>
      </c>
      <c r="V25" s="36">
        <f t="shared" si="7"/>
        <v>0</v>
      </c>
      <c r="W25" s="36">
        <v>0</v>
      </c>
      <c r="X25" s="35">
        <f t="shared" si="8"/>
        <v>0</v>
      </c>
      <c r="Y25" s="37">
        <f t="shared" si="9"/>
        <v>44</v>
      </c>
      <c r="Z25" s="34">
        <f t="shared" si="10"/>
        <v>6</v>
      </c>
      <c r="AA25" s="36">
        <f t="shared" si="10"/>
        <v>0</v>
      </c>
      <c r="AB25" s="39">
        <f t="shared" si="11"/>
        <v>0</v>
      </c>
    </row>
    <row r="26" spans="1:28" s="32" customFormat="1" ht="13.5" thickBot="1" x14ac:dyDescent="0.25">
      <c r="A26" s="40" t="s">
        <v>42</v>
      </c>
      <c r="B26" s="41">
        <v>111</v>
      </c>
      <c r="C26" s="42">
        <v>932</v>
      </c>
      <c r="D26" s="42">
        <f t="shared" si="2"/>
        <v>1043</v>
      </c>
      <c r="E26" s="42">
        <v>730</v>
      </c>
      <c r="F26" s="42">
        <v>414</v>
      </c>
      <c r="G26" s="42">
        <f t="shared" si="0"/>
        <v>316</v>
      </c>
      <c r="H26" s="42">
        <v>0</v>
      </c>
      <c r="I26" s="42">
        <v>8</v>
      </c>
      <c r="J26" s="43">
        <f t="shared" si="3"/>
        <v>0</v>
      </c>
      <c r="K26" s="36">
        <v>0</v>
      </c>
      <c r="L26" s="42">
        <f t="shared" si="4"/>
        <v>0</v>
      </c>
      <c r="M26" s="44">
        <f t="shared" si="5"/>
        <v>316</v>
      </c>
      <c r="N26" s="41">
        <v>350</v>
      </c>
      <c r="O26" s="42">
        <v>497</v>
      </c>
      <c r="P26" s="42">
        <f t="shared" si="6"/>
        <v>847</v>
      </c>
      <c r="Q26" s="42">
        <v>593</v>
      </c>
      <c r="R26" s="42">
        <v>337</v>
      </c>
      <c r="S26" s="42">
        <f t="shared" si="1"/>
        <v>256</v>
      </c>
      <c r="T26" s="45">
        <f>VLOOKUP(A26,'[1]GM comunicate luglio 2021'!$A:$C,3,FALSE)</f>
        <v>0</v>
      </c>
      <c r="U26" s="42">
        <v>41</v>
      </c>
      <c r="V26" s="43">
        <f t="shared" si="7"/>
        <v>0</v>
      </c>
      <c r="W26" s="36">
        <v>0</v>
      </c>
      <c r="X26" s="42">
        <f t="shared" si="8"/>
        <v>0</v>
      </c>
      <c r="Y26" s="44">
        <f t="shared" si="9"/>
        <v>256</v>
      </c>
      <c r="Z26" s="41">
        <f t="shared" si="10"/>
        <v>49</v>
      </c>
      <c r="AA26" s="43">
        <f t="shared" si="10"/>
        <v>0</v>
      </c>
      <c r="AB26" s="46">
        <f t="shared" si="11"/>
        <v>0</v>
      </c>
    </row>
    <row r="27" spans="1:28" s="53" customFormat="1" ht="14.25" thickTop="1" thickBot="1" x14ac:dyDescent="0.25">
      <c r="A27" s="47" t="s">
        <v>43</v>
      </c>
      <c r="B27" s="48">
        <f>SUM(B9:B26)</f>
        <v>2449</v>
      </c>
      <c r="C27" s="48">
        <f t="shared" ref="C27:Y27" si="12">SUM(C9:C26)</f>
        <v>10931</v>
      </c>
      <c r="D27" s="48">
        <f t="shared" si="12"/>
        <v>13380</v>
      </c>
      <c r="E27" s="48">
        <f t="shared" si="12"/>
        <v>9367</v>
      </c>
      <c r="F27" s="48">
        <f t="shared" si="12"/>
        <v>5777</v>
      </c>
      <c r="G27" s="48">
        <f t="shared" si="12"/>
        <v>3590</v>
      </c>
      <c r="H27" s="48">
        <f t="shared" si="12"/>
        <v>998</v>
      </c>
      <c r="I27" s="48">
        <f t="shared" si="12"/>
        <v>167</v>
      </c>
      <c r="J27" s="49">
        <f t="shared" si="12"/>
        <v>240</v>
      </c>
      <c r="K27" s="49">
        <f t="shared" si="12"/>
        <v>28</v>
      </c>
      <c r="L27" s="48">
        <f t="shared" si="12"/>
        <v>758</v>
      </c>
      <c r="M27" s="48">
        <f t="shared" si="12"/>
        <v>3350</v>
      </c>
      <c r="N27" s="48">
        <f t="shared" si="12"/>
        <v>4312</v>
      </c>
      <c r="O27" s="48">
        <f t="shared" si="12"/>
        <v>6698</v>
      </c>
      <c r="P27" s="48">
        <f t="shared" si="12"/>
        <v>11010</v>
      </c>
      <c r="Q27" s="48">
        <f t="shared" si="12"/>
        <v>7708</v>
      </c>
      <c r="R27" s="48">
        <f t="shared" si="12"/>
        <v>4363</v>
      </c>
      <c r="S27" s="48">
        <f t="shared" si="12"/>
        <v>3345</v>
      </c>
      <c r="T27" s="48">
        <f t="shared" si="12"/>
        <v>431</v>
      </c>
      <c r="U27" s="48">
        <f t="shared" si="12"/>
        <v>506</v>
      </c>
      <c r="V27" s="49">
        <f t="shared" si="12"/>
        <v>404</v>
      </c>
      <c r="W27" s="49">
        <f t="shared" si="12"/>
        <v>1</v>
      </c>
      <c r="X27" s="48">
        <f t="shared" si="12"/>
        <v>27</v>
      </c>
      <c r="Y27" s="48">
        <f t="shared" si="12"/>
        <v>2941</v>
      </c>
      <c r="Z27" s="50">
        <f>SUM(Z9:Z26)</f>
        <v>673</v>
      </c>
      <c r="AA27" s="51">
        <f>SUM(AA9:AA26)</f>
        <v>644</v>
      </c>
      <c r="AB27" s="52">
        <f>SUM(AB9:AB26)</f>
        <v>673</v>
      </c>
    </row>
    <row r="28" spans="1:28" ht="15.75" thickTop="1" x14ac:dyDescent="0.25"/>
  </sheetData>
  <mergeCells count="3">
    <mergeCell ref="B7:M7"/>
    <mergeCell ref="N7:Y7"/>
    <mergeCell ref="Z7:A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 Filippo</dc:creator>
  <cp:lastModifiedBy>Serra Filippo</cp:lastModifiedBy>
  <dcterms:created xsi:type="dcterms:W3CDTF">2021-08-04T16:40:23Z</dcterms:created>
  <dcterms:modified xsi:type="dcterms:W3CDTF">2021-08-04T16:43:31Z</dcterms:modified>
</cp:coreProperties>
</file>